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00043555\Desktop\Master\Courses\TSF\"/>
    </mc:Choice>
  </mc:AlternateContent>
  <xr:revisionPtr revIDLastSave="0" documentId="13_ncr:1_{04535A45-4C26-4CF5-A32E-ECCBEBC43665}" xr6:coauthVersionLast="47" xr6:coauthVersionMax="47" xr10:uidLastSave="{00000000-0000-0000-0000-000000000000}"/>
  <bookViews>
    <workbookView xWindow="10590" yWindow="2550" windowWidth="15960" windowHeight="13140" xr2:uid="{F5F3B665-3448-4CBA-860A-B0F854F0A723}"/>
  </bookViews>
  <sheets>
    <sheet name="Q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8" i="1" l="1"/>
  <c r="R17" i="1"/>
  <c r="N18" i="1"/>
  <c r="M17" i="1"/>
  <c r="K18" i="1"/>
  <c r="J17" i="1"/>
  <c r="F18" i="1"/>
  <c r="E17" i="1"/>
  <c r="S15" i="1"/>
  <c r="R15" i="1"/>
  <c r="N15" i="1"/>
  <c r="M15" i="1"/>
  <c r="K15" i="1"/>
  <c r="J15" i="1"/>
  <c r="F15" i="1"/>
  <c r="E15" i="1"/>
  <c r="S16" i="1"/>
  <c r="N16" i="1"/>
  <c r="K16" i="1"/>
  <c r="F16" i="1"/>
  <c r="S5" i="1"/>
  <c r="S6" i="1"/>
  <c r="S7" i="1"/>
  <c r="S8" i="1"/>
  <c r="S9" i="1"/>
  <c r="S10" i="1"/>
  <c r="S11" i="1"/>
  <c r="S12" i="1"/>
  <c r="S13" i="1"/>
  <c r="S14" i="1"/>
  <c r="S4" i="1"/>
  <c r="R5" i="1"/>
  <c r="R6" i="1"/>
  <c r="R7" i="1"/>
  <c r="R8" i="1"/>
  <c r="R9" i="1"/>
  <c r="R10" i="1"/>
  <c r="R11" i="1"/>
  <c r="R12" i="1"/>
  <c r="R13" i="1"/>
  <c r="R14" i="1"/>
  <c r="R4" i="1"/>
  <c r="P3" i="1" l="1"/>
  <c r="O3" i="1"/>
  <c r="L3" i="1"/>
  <c r="I7" i="1"/>
  <c r="J7" i="1" s="1"/>
  <c r="K7" i="1" s="1"/>
  <c r="I8" i="1"/>
  <c r="J8" i="1" s="1"/>
  <c r="K8" i="1" s="1"/>
  <c r="I9" i="1"/>
  <c r="J9" i="1" s="1"/>
  <c r="K9" i="1" s="1"/>
  <c r="I10" i="1"/>
  <c r="J10" i="1" s="1"/>
  <c r="K10" i="1" s="1"/>
  <c r="I11" i="1"/>
  <c r="J11" i="1" s="1"/>
  <c r="K11" i="1" s="1"/>
  <c r="I12" i="1"/>
  <c r="J12" i="1" s="1"/>
  <c r="K12" i="1" s="1"/>
  <c r="I13" i="1"/>
  <c r="J13" i="1" s="1"/>
  <c r="K13" i="1" s="1"/>
  <c r="I14" i="1"/>
  <c r="J14" i="1" s="1"/>
  <c r="K14" i="1" s="1"/>
  <c r="I6" i="1"/>
  <c r="J6" i="1" s="1"/>
  <c r="K6" i="1" s="1"/>
  <c r="D7" i="1"/>
  <c r="E7" i="1" s="1"/>
  <c r="F7" i="1" s="1"/>
  <c r="D8" i="1"/>
  <c r="E8" i="1" s="1"/>
  <c r="F8" i="1" s="1"/>
  <c r="D9" i="1"/>
  <c r="E9" i="1" s="1"/>
  <c r="F9" i="1" s="1"/>
  <c r="D10" i="1"/>
  <c r="E10" i="1" s="1"/>
  <c r="F10" i="1" s="1"/>
  <c r="D11" i="1"/>
  <c r="E11" i="1" s="1"/>
  <c r="F11" i="1" s="1"/>
  <c r="D12" i="1"/>
  <c r="E12" i="1" s="1"/>
  <c r="F12" i="1" s="1"/>
  <c r="D13" i="1"/>
  <c r="E13" i="1" s="1"/>
  <c r="F13" i="1" s="1"/>
  <c r="D14" i="1"/>
  <c r="E14" i="1" s="1"/>
  <c r="F14" i="1" s="1"/>
  <c r="D6" i="1"/>
  <c r="E6" i="1" s="1"/>
  <c r="F6" i="1" s="1"/>
  <c r="L4" i="1" l="1"/>
  <c r="M3" i="1"/>
  <c r="N3" i="1" s="1"/>
  <c r="Q4" i="1"/>
  <c r="O4" i="1"/>
  <c r="L5" i="1" l="1"/>
  <c r="M4" i="1"/>
  <c r="N4" i="1" s="1"/>
  <c r="P4" i="1"/>
  <c r="O5" i="1" s="1"/>
  <c r="L6" i="1" l="1"/>
  <c r="M5" i="1"/>
  <c r="N5" i="1" s="1"/>
  <c r="P5" i="1"/>
  <c r="O6" i="1" s="1"/>
  <c r="Q5" i="1"/>
  <c r="L7" i="1" l="1"/>
  <c r="M6" i="1"/>
  <c r="N6" i="1" s="1"/>
  <c r="Q6" i="1"/>
  <c r="P6" i="1"/>
  <c r="O7" i="1" s="1"/>
  <c r="L8" i="1" l="1"/>
  <c r="M7" i="1"/>
  <c r="N7" i="1" s="1"/>
  <c r="Q7" i="1"/>
  <c r="P7" i="1"/>
  <c r="Q8" i="1" s="1"/>
  <c r="O8" i="1"/>
  <c r="L9" i="1" l="1"/>
  <c r="M8" i="1"/>
  <c r="N8" i="1" s="1"/>
  <c r="P8" i="1"/>
  <c r="O9" i="1" s="1"/>
  <c r="L10" i="1" l="1"/>
  <c r="M9" i="1"/>
  <c r="N9" i="1" s="1"/>
  <c r="P9" i="1"/>
  <c r="O10" i="1" s="1"/>
  <c r="Q9" i="1"/>
  <c r="L11" i="1" l="1"/>
  <c r="M10" i="1"/>
  <c r="N10" i="1" s="1"/>
  <c r="P10" i="1"/>
  <c r="Q11" i="1" s="1"/>
  <c r="Q10" i="1"/>
  <c r="L12" i="1" l="1"/>
  <c r="M11" i="1"/>
  <c r="N11" i="1" s="1"/>
  <c r="O11" i="1"/>
  <c r="P11" i="1" s="1"/>
  <c r="O12" i="1" s="1"/>
  <c r="L13" i="1" l="1"/>
  <c r="M12" i="1"/>
  <c r="N12" i="1" s="1"/>
  <c r="Q12" i="1"/>
  <c r="P12" i="1"/>
  <c r="O13" i="1" s="1"/>
  <c r="L14" i="1" l="1"/>
  <c r="M14" i="1" s="1"/>
  <c r="N14" i="1" s="1"/>
  <c r="M13" i="1"/>
  <c r="N13" i="1" s="1"/>
  <c r="P13" i="1"/>
  <c r="Q14" i="1" s="1"/>
  <c r="Q13" i="1"/>
  <c r="O14" i="1" l="1"/>
  <c r="P14" i="1" s="1"/>
</calcChain>
</file>

<file path=xl/sharedStrings.xml><?xml version="1.0" encoding="utf-8"?>
<sst xmlns="http://schemas.openxmlformats.org/spreadsheetml/2006/main" count="49" uniqueCount="29">
  <si>
    <t>Month</t>
  </si>
  <si>
    <t>Yield</t>
  </si>
  <si>
    <t>Jan</t>
  </si>
  <si>
    <t>Feb</t>
  </si>
  <si>
    <t>Mar</t>
  </si>
  <si>
    <t>Apr</t>
  </si>
  <si>
    <t>May</t>
  </si>
  <si>
    <t>Jun</t>
  </si>
  <si>
    <t>Jul</t>
  </si>
  <si>
    <t>Aug</t>
  </si>
  <si>
    <t>Sept</t>
  </si>
  <si>
    <t>Oct</t>
  </si>
  <si>
    <t>Nov</t>
  </si>
  <si>
    <t>Dec</t>
  </si>
  <si>
    <t>3ma</t>
  </si>
  <si>
    <t>ses</t>
  </si>
  <si>
    <t>holts</t>
  </si>
  <si>
    <t>x</t>
  </si>
  <si>
    <t>a=0.3</t>
  </si>
  <si>
    <t>b=0.4</t>
  </si>
  <si>
    <t>Absolute Error</t>
  </si>
  <si>
    <t>Absolute Error Percent</t>
  </si>
  <si>
    <t>n</t>
  </si>
  <si>
    <t>Total</t>
  </si>
  <si>
    <t>MAE</t>
  </si>
  <si>
    <t>MAPE</t>
  </si>
  <si>
    <t>3wma</t>
  </si>
  <si>
    <r>
      <rPr>
        <b/>
        <sz val="11"/>
        <color theme="1"/>
        <rFont val="Calibri"/>
        <family val="2"/>
        <scheme val="minor"/>
      </rPr>
      <t>3-WMA</t>
    </r>
    <r>
      <rPr>
        <sz val="11"/>
        <color theme="1"/>
        <rFont val="Calibri"/>
        <family val="2"/>
        <scheme val="minor"/>
      </rPr>
      <t xml:space="preserve"> is the </t>
    </r>
    <r>
      <rPr>
        <b/>
        <sz val="11"/>
        <color theme="1"/>
        <rFont val="Calibri"/>
        <family val="2"/>
        <scheme val="minor"/>
      </rPr>
      <t>most</t>
    </r>
    <r>
      <rPr>
        <sz val="11"/>
        <color theme="1"/>
        <rFont val="Calibri"/>
        <family val="2"/>
        <scheme val="minor"/>
      </rPr>
      <t xml:space="preserve"> accurate forecasting technique.</t>
    </r>
  </si>
  <si>
    <r>
      <t xml:space="preserve">The calculated </t>
    </r>
    <r>
      <rPr>
        <b/>
        <sz val="11"/>
        <color theme="1"/>
        <rFont val="Calibri"/>
        <family val="2"/>
        <scheme val="minor"/>
      </rPr>
      <t>MAE and MAPE</t>
    </r>
    <r>
      <rPr>
        <sz val="11"/>
        <color theme="1"/>
        <rFont val="Calibri"/>
        <family val="2"/>
        <scheme val="minor"/>
      </rPr>
      <t xml:space="preserve"> is the </t>
    </r>
    <r>
      <rPr>
        <b/>
        <sz val="11"/>
        <color theme="1"/>
        <rFont val="Calibri"/>
        <family val="2"/>
        <scheme val="minor"/>
      </rPr>
      <t>lowest</t>
    </r>
    <r>
      <rPr>
        <sz val="11"/>
        <color theme="1"/>
        <rFont val="Calibri"/>
        <family val="2"/>
        <scheme val="minor"/>
      </rPr>
      <t xml:space="preserve"> among all the methods.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</si>
</sst>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/>
    <xf numFmtId="166" fontId="0" fillId="2" borderId="1" xfId="0" applyNumberFormat="1" applyFill="1" applyBorder="1" applyAlignment="1">
      <alignment horizontal="right"/>
    </xf>
    <xf numFmtId="166" fontId="0" fillId="3" borderId="1" xfId="0" applyNumberFormat="1" applyFill="1" applyBorder="1" applyAlignment="1">
      <alignment horizontal="right"/>
    </xf>
    <xf numFmtId="166" fontId="0" fillId="4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0" fillId="5" borderId="1" xfId="0" applyFill="1" applyBorder="1"/>
    <xf numFmtId="166" fontId="0" fillId="5" borderId="1" xfId="0" applyNumberFormat="1" applyFill="1" applyBorder="1"/>
    <xf numFmtId="1" fontId="0" fillId="2" borderId="0" xfId="0" applyNumberFormat="1" applyFill="1" applyBorder="1" applyAlignment="1">
      <alignment horizontal="right"/>
    </xf>
    <xf numFmtId="1" fontId="0" fillId="3" borderId="0" xfId="0" applyNumberFormat="1" applyFill="1" applyBorder="1" applyAlignment="1">
      <alignment horizontal="right"/>
    </xf>
    <xf numFmtId="1" fontId="0" fillId="4" borderId="0" xfId="0" applyNumberFormat="1" applyFill="1" applyBorder="1"/>
    <xf numFmtId="1" fontId="0" fillId="5" borderId="0" xfId="0" applyNumberFormat="1" applyFill="1" applyBorder="1"/>
    <xf numFmtId="166" fontId="0" fillId="2" borderId="2" xfId="0" applyNumberFormat="1" applyFill="1" applyBorder="1" applyAlignment="1">
      <alignment horizontal="right"/>
    </xf>
    <xf numFmtId="166" fontId="0" fillId="2" borderId="3" xfId="0" applyNumberFormat="1" applyFill="1" applyBorder="1" applyAlignment="1">
      <alignment horizontal="right"/>
    </xf>
    <xf numFmtId="166" fontId="0" fillId="3" borderId="2" xfId="0" applyNumberFormat="1" applyFill="1" applyBorder="1" applyAlignment="1">
      <alignment horizontal="right"/>
    </xf>
    <xf numFmtId="166" fontId="0" fillId="3" borderId="3" xfId="0" applyNumberFormat="1" applyFill="1" applyBorder="1" applyAlignment="1">
      <alignment horizontal="right"/>
    </xf>
    <xf numFmtId="166" fontId="0" fillId="4" borderId="2" xfId="0" applyNumberFormat="1" applyFill="1" applyBorder="1"/>
    <xf numFmtId="166" fontId="0" fillId="4" borderId="3" xfId="0" applyNumberFormat="1" applyFill="1" applyBorder="1" applyAlignment="1">
      <alignment horizontal="right"/>
    </xf>
    <xf numFmtId="166" fontId="0" fillId="5" borderId="2" xfId="0" applyNumberFormat="1" applyFill="1" applyBorder="1"/>
    <xf numFmtId="166" fontId="0" fillId="5" borderId="3" xfId="0" applyNumberFormat="1" applyFill="1" applyBorder="1" applyAlignment="1">
      <alignment horizontal="right"/>
    </xf>
    <xf numFmtId="0" fontId="0" fillId="0" borderId="0" xfId="0" applyFill="1" applyBorder="1"/>
    <xf numFmtId="10" fontId="0" fillId="0" borderId="0" xfId="1" applyNumberFormat="1" applyFont="1" applyFill="1"/>
    <xf numFmtId="166" fontId="0" fillId="0" borderId="0" xfId="0" applyNumberFormat="1" applyFill="1"/>
    <xf numFmtId="166" fontId="2" fillId="0" borderId="4" xfId="0" applyNumberFormat="1" applyFont="1" applyFill="1" applyBorder="1"/>
    <xf numFmtId="10" fontId="2" fillId="0" borderId="4" xfId="1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301-C9E3-4099-9B97-C615D0AD0DD2}">
  <dimension ref="B2:S34"/>
  <sheetViews>
    <sheetView tabSelected="1" workbookViewId="0">
      <selection activeCell="C20" sqref="C20"/>
    </sheetView>
  </sheetViews>
  <sheetFormatPr defaultRowHeight="15" x14ac:dyDescent="0.25"/>
  <cols>
    <col min="7" max="8" width="9.140625" hidden="1" customWidth="1"/>
    <col min="15" max="16" width="9.140625" hidden="1" customWidth="1"/>
  </cols>
  <sheetData>
    <row r="2" spans="2:19" ht="45" customHeight="1" x14ac:dyDescent="0.25">
      <c r="B2" s="2" t="s">
        <v>0</v>
      </c>
      <c r="C2" s="2" t="s">
        <v>1</v>
      </c>
      <c r="D2" s="4" t="s">
        <v>14</v>
      </c>
      <c r="E2" s="5" t="s">
        <v>20</v>
      </c>
      <c r="F2" s="5" t="s">
        <v>21</v>
      </c>
      <c r="G2" s="2"/>
      <c r="H2" s="2"/>
      <c r="I2" s="6" t="s">
        <v>26</v>
      </c>
      <c r="J2" s="7" t="s">
        <v>20</v>
      </c>
      <c r="K2" s="7" t="s">
        <v>21</v>
      </c>
      <c r="L2" s="12" t="s">
        <v>15</v>
      </c>
      <c r="M2" s="13" t="s">
        <v>20</v>
      </c>
      <c r="N2" s="13" t="s">
        <v>21</v>
      </c>
      <c r="O2" s="2" t="s">
        <v>18</v>
      </c>
      <c r="P2" s="3" t="s">
        <v>19</v>
      </c>
      <c r="Q2" s="14" t="s">
        <v>16</v>
      </c>
      <c r="R2" s="15" t="s">
        <v>20</v>
      </c>
      <c r="S2" s="15" t="s">
        <v>21</v>
      </c>
    </row>
    <row r="3" spans="2:19" x14ac:dyDescent="0.25">
      <c r="B3" s="2" t="s">
        <v>2</v>
      </c>
      <c r="C3" s="2">
        <v>9.2899999999999991</v>
      </c>
      <c r="D3" s="4"/>
      <c r="E3" s="4"/>
      <c r="F3" s="4"/>
      <c r="G3" s="2" t="s">
        <v>17</v>
      </c>
      <c r="H3" s="2">
        <v>0.17</v>
      </c>
      <c r="I3" s="8"/>
      <c r="J3" s="8"/>
      <c r="K3" s="8"/>
      <c r="L3" s="11">
        <f>C3</f>
        <v>9.2899999999999991</v>
      </c>
      <c r="M3" s="11">
        <f>ABS(C3-L3)</f>
        <v>0</v>
      </c>
      <c r="N3" s="11">
        <f>M3/C3</f>
        <v>0</v>
      </c>
      <c r="O3" s="2">
        <f>C3</f>
        <v>9.2899999999999991</v>
      </c>
      <c r="P3" s="2">
        <f>C4-C3</f>
        <v>0.70000000000000107</v>
      </c>
      <c r="Q3" s="16"/>
      <c r="R3" s="16"/>
      <c r="S3" s="16"/>
    </row>
    <row r="4" spans="2:19" x14ac:dyDescent="0.25">
      <c r="B4" s="2" t="s">
        <v>3</v>
      </c>
      <c r="C4" s="2">
        <v>9.99</v>
      </c>
      <c r="D4" s="4"/>
      <c r="E4" s="4"/>
      <c r="F4" s="4"/>
      <c r="G4" s="2" t="s">
        <v>17</v>
      </c>
      <c r="H4" s="2">
        <v>0.33</v>
      </c>
      <c r="I4" s="8"/>
      <c r="J4" s="8"/>
      <c r="K4" s="8"/>
      <c r="L4" s="11">
        <f>C3*0.2+L3*0.8</f>
        <v>9.2899999999999991</v>
      </c>
      <c r="M4" s="11">
        <f t="shared" ref="M4:M14" si="0">ABS(C4-L4)</f>
        <v>0.70000000000000107</v>
      </c>
      <c r="N4" s="11">
        <f t="shared" ref="N4:N14" si="1">M4/C4</f>
        <v>7.007007007007017E-2</v>
      </c>
      <c r="O4" s="2">
        <f>C4*0.3+0.7*(O3+P3)</f>
        <v>9.9899999999999984</v>
      </c>
      <c r="P4" s="2">
        <f>0.4*(O4-O3)+0.6*P3</f>
        <v>0.7000000000000004</v>
      </c>
      <c r="Q4" s="17">
        <f>O3+P3</f>
        <v>9.99</v>
      </c>
      <c r="R4" s="17">
        <f>ABS(C4-Q4)</f>
        <v>0</v>
      </c>
      <c r="S4" s="17">
        <f>R4/C4</f>
        <v>0</v>
      </c>
    </row>
    <row r="5" spans="2:19" x14ac:dyDescent="0.25">
      <c r="B5" s="2" t="s">
        <v>4</v>
      </c>
      <c r="C5" s="2">
        <v>10.16</v>
      </c>
      <c r="D5" s="4"/>
      <c r="E5" s="4"/>
      <c r="F5" s="4"/>
      <c r="G5" s="2" t="s">
        <v>17</v>
      </c>
      <c r="H5" s="2">
        <v>0.5</v>
      </c>
      <c r="I5" s="8"/>
      <c r="J5" s="8"/>
      <c r="K5" s="8"/>
      <c r="L5" s="11">
        <f>C4*0.2+L4*0.8</f>
        <v>9.43</v>
      </c>
      <c r="M5" s="11">
        <f t="shared" si="0"/>
        <v>0.73000000000000043</v>
      </c>
      <c r="N5" s="11">
        <f t="shared" si="1"/>
        <v>7.185039370078744E-2</v>
      </c>
      <c r="O5" s="2">
        <f>C5*0.3+0.7*(O4+P4)</f>
        <v>10.530999999999999</v>
      </c>
      <c r="P5" s="2">
        <f t="shared" ref="P5:P14" si="2">0.4*(O5-O4)+0.6*P4</f>
        <v>0.6364000000000003</v>
      </c>
      <c r="Q5" s="17">
        <f t="shared" ref="Q5:Q14" si="3">O4+P4</f>
        <v>10.69</v>
      </c>
      <c r="R5" s="17">
        <f t="shared" ref="R5:R14" si="4">ABS(C5-Q5)</f>
        <v>0.52999999999999936</v>
      </c>
      <c r="S5" s="17">
        <f t="shared" ref="S5:S14" si="5">R5/C5</f>
        <v>5.2165354330708597E-2</v>
      </c>
    </row>
    <row r="6" spans="2:19" x14ac:dyDescent="0.25">
      <c r="B6" s="2" t="s">
        <v>5</v>
      </c>
      <c r="C6" s="2">
        <v>10.25</v>
      </c>
      <c r="D6" s="9">
        <f>AVERAGE(C3:C5)</f>
        <v>9.8133333333333344</v>
      </c>
      <c r="E6" s="9">
        <f>ABS(C6-D6)</f>
        <v>0.43666666666666565</v>
      </c>
      <c r="F6" s="9">
        <f>E6/C6</f>
        <v>4.2601626016260066E-2</v>
      </c>
      <c r="G6" s="2"/>
      <c r="H6" s="2"/>
      <c r="I6" s="10">
        <f>SUM(C3*$H$3,C4*$H$4,C5*$H$5)</f>
        <v>9.9559999999999995</v>
      </c>
      <c r="J6" s="10">
        <f>ABS(C6-I6)</f>
        <v>0.29400000000000048</v>
      </c>
      <c r="K6" s="10">
        <f>J6/C6</f>
        <v>2.8682926829268339E-2</v>
      </c>
      <c r="L6" s="11">
        <f>C5*0.2+L5*0.8</f>
        <v>9.5760000000000005</v>
      </c>
      <c r="M6" s="11">
        <f t="shared" si="0"/>
        <v>0.67399999999999949</v>
      </c>
      <c r="N6" s="11">
        <f t="shared" si="1"/>
        <v>6.5756097560975557E-2</v>
      </c>
      <c r="O6" s="2">
        <f>C6*0.3+0.7*(O5+P5)</f>
        <v>10.892179999999998</v>
      </c>
      <c r="P6" s="2">
        <f t="shared" si="2"/>
        <v>0.52631199999999989</v>
      </c>
      <c r="Q6" s="17">
        <f t="shared" si="3"/>
        <v>11.167399999999999</v>
      </c>
      <c r="R6" s="17">
        <f t="shared" si="4"/>
        <v>0.91739999999999888</v>
      </c>
      <c r="S6" s="17">
        <f t="shared" si="5"/>
        <v>8.9502439024390132E-2</v>
      </c>
    </row>
    <row r="7" spans="2:19" x14ac:dyDescent="0.25">
      <c r="B7" s="2" t="s">
        <v>6</v>
      </c>
      <c r="C7" s="2">
        <v>10.61</v>
      </c>
      <c r="D7" s="9">
        <f>AVERAGE(C4:C6)</f>
        <v>10.133333333333333</v>
      </c>
      <c r="E7" s="9">
        <f t="shared" ref="E7:E14" si="6">ABS(C7-D7)</f>
        <v>0.47666666666666657</v>
      </c>
      <c r="F7" s="9">
        <f t="shared" ref="F7:F14" si="7">E7/C7</f>
        <v>4.4926170279610426E-2</v>
      </c>
      <c r="G7" s="2"/>
      <c r="H7" s="2"/>
      <c r="I7" s="10">
        <f>SUM(C4*$H$3,C5*$H$4,C6*$H$5)</f>
        <v>10.1761</v>
      </c>
      <c r="J7" s="10">
        <f t="shared" ref="J7:J14" si="8">ABS(C7-I7)</f>
        <v>0.43389999999999951</v>
      </c>
      <c r="K7" s="10">
        <f t="shared" ref="K7:K14" si="9">J7/C7</f>
        <v>4.0895381715362819E-2</v>
      </c>
      <c r="L7" s="11">
        <f>C6*0.2+L6*0.8</f>
        <v>9.7108000000000008</v>
      </c>
      <c r="M7" s="11">
        <f t="shared" si="0"/>
        <v>0.89919999999999867</v>
      </c>
      <c r="N7" s="11">
        <f t="shared" si="1"/>
        <v>8.4750235626767076E-2</v>
      </c>
      <c r="O7" s="2">
        <f>C7*0.3+0.7*(O6+P6)</f>
        <v>11.175944399999997</v>
      </c>
      <c r="P7" s="2">
        <f t="shared" si="2"/>
        <v>0.42929295999999956</v>
      </c>
      <c r="Q7" s="17">
        <f t="shared" si="3"/>
        <v>11.418491999999997</v>
      </c>
      <c r="R7" s="17">
        <f t="shared" si="4"/>
        <v>0.80849199999999755</v>
      </c>
      <c r="S7" s="17">
        <f t="shared" si="5"/>
        <v>7.6200942507068575E-2</v>
      </c>
    </row>
    <row r="8" spans="2:19" x14ac:dyDescent="0.25">
      <c r="B8" s="2" t="s">
        <v>7</v>
      </c>
      <c r="C8" s="2">
        <v>11.07</v>
      </c>
      <c r="D8" s="9">
        <f>AVERAGE(C5:C7)</f>
        <v>10.34</v>
      </c>
      <c r="E8" s="9">
        <f t="shared" si="6"/>
        <v>0.73000000000000043</v>
      </c>
      <c r="F8" s="9">
        <f t="shared" si="7"/>
        <v>6.5943992773261101E-2</v>
      </c>
      <c r="G8" s="2"/>
      <c r="H8" s="2"/>
      <c r="I8" s="10">
        <f>SUM(C5*$H$3,C6*$H$4,C7*$H$5)</f>
        <v>10.4147</v>
      </c>
      <c r="J8" s="10">
        <f t="shared" si="8"/>
        <v>0.65530000000000044</v>
      </c>
      <c r="K8" s="10">
        <f t="shared" si="9"/>
        <v>5.9196025293586307E-2</v>
      </c>
      <c r="L8" s="11">
        <f>C7*0.2+L7*0.8</f>
        <v>9.8906400000000012</v>
      </c>
      <c r="M8" s="11">
        <f t="shared" si="0"/>
        <v>1.1793599999999991</v>
      </c>
      <c r="N8" s="11">
        <f t="shared" si="1"/>
        <v>0.10653658536585357</v>
      </c>
      <c r="O8" s="2">
        <f>C8*0.3+0.7*(O7+P7)</f>
        <v>11.444666151999996</v>
      </c>
      <c r="P8" s="2">
        <f t="shared" si="2"/>
        <v>0.36506447679999943</v>
      </c>
      <c r="Q8" s="17">
        <f t="shared" si="3"/>
        <v>11.605237359999997</v>
      </c>
      <c r="R8" s="17">
        <f t="shared" si="4"/>
        <v>0.53523735999999644</v>
      </c>
      <c r="S8" s="17">
        <f t="shared" si="5"/>
        <v>4.8350258355916567E-2</v>
      </c>
    </row>
    <row r="9" spans="2:19" x14ac:dyDescent="0.25">
      <c r="B9" s="2" t="s">
        <v>8</v>
      </c>
      <c r="C9" s="2">
        <v>11.52</v>
      </c>
      <c r="D9" s="9">
        <f>AVERAGE(C6:C8)</f>
        <v>10.643333333333333</v>
      </c>
      <c r="E9" s="9">
        <f t="shared" si="6"/>
        <v>0.87666666666666693</v>
      </c>
      <c r="F9" s="9">
        <f t="shared" si="7"/>
        <v>7.6099537037037063E-2</v>
      </c>
      <c r="G9" s="2"/>
      <c r="H9" s="2"/>
      <c r="I9" s="10">
        <f>SUM(C6*$H$3,C7*$H$4,C8*$H$5)</f>
        <v>10.7788</v>
      </c>
      <c r="J9" s="10">
        <f t="shared" si="8"/>
        <v>0.74119999999999919</v>
      </c>
      <c r="K9" s="10">
        <f t="shared" si="9"/>
        <v>6.4340277777777705E-2</v>
      </c>
      <c r="L9" s="11">
        <f>C8*0.2+L8*0.8</f>
        <v>10.126512000000002</v>
      </c>
      <c r="M9" s="11">
        <f t="shared" si="0"/>
        <v>1.3934879999999978</v>
      </c>
      <c r="N9" s="11">
        <f t="shared" si="1"/>
        <v>0.12096249999999982</v>
      </c>
      <c r="O9" s="2">
        <f>C9*0.3+0.7*(O8+P8)</f>
        <v>11.722811440159996</v>
      </c>
      <c r="P9" s="2">
        <f t="shared" si="2"/>
        <v>0.33029680134399936</v>
      </c>
      <c r="Q9" s="17">
        <f t="shared" si="3"/>
        <v>11.809730628799995</v>
      </c>
      <c r="R9" s="17">
        <f t="shared" si="4"/>
        <v>0.28973062879999567</v>
      </c>
      <c r="S9" s="17">
        <f t="shared" si="5"/>
        <v>2.5150228194444069E-2</v>
      </c>
    </row>
    <row r="10" spans="2:19" x14ac:dyDescent="0.25">
      <c r="B10" s="2" t="s">
        <v>9</v>
      </c>
      <c r="C10" s="2">
        <v>11.09</v>
      </c>
      <c r="D10" s="9">
        <f>AVERAGE(C7:C9)</f>
        <v>11.066666666666668</v>
      </c>
      <c r="E10" s="9">
        <f t="shared" si="6"/>
        <v>2.3333333333331652E-2</v>
      </c>
      <c r="F10" s="9">
        <f t="shared" si="7"/>
        <v>2.1039975954311677E-3</v>
      </c>
      <c r="G10" s="2"/>
      <c r="H10" s="2"/>
      <c r="I10" s="10">
        <f>SUM(C7*$H$3,C8*$H$4,C9*$H$5)</f>
        <v>11.216799999999999</v>
      </c>
      <c r="J10" s="10">
        <f t="shared" si="8"/>
        <v>0.12679999999999936</v>
      </c>
      <c r="K10" s="10">
        <f t="shared" si="9"/>
        <v>1.1433724075743855E-2</v>
      </c>
      <c r="L10" s="11">
        <f>C9*0.2+L9*0.8</f>
        <v>10.405209600000003</v>
      </c>
      <c r="M10" s="11">
        <f t="shared" si="0"/>
        <v>0.68479039999999713</v>
      </c>
      <c r="N10" s="11">
        <f t="shared" si="1"/>
        <v>6.1748458070333377E-2</v>
      </c>
      <c r="O10" s="2">
        <f>C10*0.3+0.7*(O9+P9)</f>
        <v>11.764175769052796</v>
      </c>
      <c r="P10" s="2">
        <f t="shared" si="2"/>
        <v>0.21472381236351992</v>
      </c>
      <c r="Q10" s="17">
        <f t="shared" si="3"/>
        <v>12.053108241503995</v>
      </c>
      <c r="R10" s="17">
        <f t="shared" si="4"/>
        <v>0.96310824150399554</v>
      </c>
      <c r="S10" s="17">
        <f t="shared" si="5"/>
        <v>8.684474675419257E-2</v>
      </c>
    </row>
    <row r="11" spans="2:19" x14ac:dyDescent="0.25">
      <c r="B11" s="2" t="s">
        <v>10</v>
      </c>
      <c r="C11" s="2">
        <v>10.8</v>
      </c>
      <c r="D11" s="9">
        <f>AVERAGE(C8:C10)</f>
        <v>11.226666666666667</v>
      </c>
      <c r="E11" s="9">
        <f t="shared" si="6"/>
        <v>0.42666666666666586</v>
      </c>
      <c r="F11" s="9">
        <f t="shared" si="7"/>
        <v>3.9506172839506096E-2</v>
      </c>
      <c r="G11" s="2"/>
      <c r="H11" s="2"/>
      <c r="I11" s="10">
        <f>SUM(C8*$H$3,C9*$H$4,C10*$H$5)</f>
        <v>11.2285</v>
      </c>
      <c r="J11" s="10">
        <f t="shared" si="8"/>
        <v>0.42849999999999966</v>
      </c>
      <c r="K11" s="10">
        <f t="shared" si="9"/>
        <v>3.9675925925925892E-2</v>
      </c>
      <c r="L11" s="11">
        <f>C10*0.2+L10*0.8</f>
        <v>10.542167680000002</v>
      </c>
      <c r="M11" s="11">
        <f t="shared" si="0"/>
        <v>0.25783231999999856</v>
      </c>
      <c r="N11" s="11">
        <f t="shared" si="1"/>
        <v>2.387336296296283E-2</v>
      </c>
      <c r="O11" s="2">
        <f>C11*0.3+0.7*(O10+P10)</f>
        <v>11.625229706991421</v>
      </c>
      <c r="P11" s="2">
        <f t="shared" si="2"/>
        <v>7.3255862593561788E-2</v>
      </c>
      <c r="Q11" s="17">
        <f t="shared" si="3"/>
        <v>11.978899581416316</v>
      </c>
      <c r="R11" s="17">
        <f t="shared" si="4"/>
        <v>1.1788995814163155</v>
      </c>
      <c r="S11" s="17">
        <f t="shared" si="5"/>
        <v>0.10915736864965883</v>
      </c>
    </row>
    <row r="12" spans="2:19" x14ac:dyDescent="0.25">
      <c r="B12" s="2" t="s">
        <v>11</v>
      </c>
      <c r="C12" s="2">
        <v>10.5</v>
      </c>
      <c r="D12" s="9">
        <f>AVERAGE(C9:C11)</f>
        <v>11.136666666666665</v>
      </c>
      <c r="E12" s="9">
        <f t="shared" si="6"/>
        <v>0.63666666666666494</v>
      </c>
      <c r="F12" s="9">
        <f t="shared" si="7"/>
        <v>6.0634920634920472E-2</v>
      </c>
      <c r="G12" s="2"/>
      <c r="H12" s="2"/>
      <c r="I12" s="10">
        <f>SUM(C9*$H$3,C10*$H$4,C11*$H$5)</f>
        <v>11.0181</v>
      </c>
      <c r="J12" s="10">
        <f t="shared" si="8"/>
        <v>0.51810000000000045</v>
      </c>
      <c r="K12" s="10">
        <f t="shared" si="9"/>
        <v>4.9342857142857188E-2</v>
      </c>
      <c r="L12" s="11">
        <f>C11*0.2+L11*0.8</f>
        <v>10.593734144000003</v>
      </c>
      <c r="M12" s="11">
        <f t="shared" si="0"/>
        <v>9.3734144000002573E-2</v>
      </c>
      <c r="N12" s="11">
        <f t="shared" si="1"/>
        <v>8.9270613333335778E-3</v>
      </c>
      <c r="O12" s="2">
        <f>C12*0.3+0.7*(O11+P11)</f>
        <v>11.338939898709489</v>
      </c>
      <c r="P12" s="2">
        <f t="shared" si="2"/>
        <v>-7.0562405756635749E-2</v>
      </c>
      <c r="Q12" s="17">
        <f t="shared" si="3"/>
        <v>11.698485569584983</v>
      </c>
      <c r="R12" s="17">
        <f t="shared" si="4"/>
        <v>1.1984855695849834</v>
      </c>
      <c r="S12" s="17">
        <f t="shared" si="5"/>
        <v>0.11414148281761746</v>
      </c>
    </row>
    <row r="13" spans="2:19" x14ac:dyDescent="0.25">
      <c r="B13" s="2" t="s">
        <v>12</v>
      </c>
      <c r="C13" s="2">
        <v>10.86</v>
      </c>
      <c r="D13" s="9">
        <f>AVERAGE(C10:C12)</f>
        <v>10.796666666666667</v>
      </c>
      <c r="E13" s="9">
        <f t="shared" si="6"/>
        <v>6.3333333333332575E-2</v>
      </c>
      <c r="F13" s="9">
        <f t="shared" si="7"/>
        <v>5.831798649478138E-3</v>
      </c>
      <c r="G13" s="2"/>
      <c r="H13" s="2"/>
      <c r="I13" s="10">
        <f>SUM(C10*$H$3,C11*$H$4,C12*$H$5)</f>
        <v>10.699300000000001</v>
      </c>
      <c r="J13" s="10">
        <f t="shared" si="8"/>
        <v>0.16069999999999851</v>
      </c>
      <c r="K13" s="10">
        <f t="shared" si="9"/>
        <v>1.4797421731123252E-2</v>
      </c>
      <c r="L13" s="11">
        <f>C12*0.2+L12*0.8</f>
        <v>10.574987315200001</v>
      </c>
      <c r="M13" s="11">
        <f t="shared" si="0"/>
        <v>0.28501268479999808</v>
      </c>
      <c r="N13" s="11">
        <f t="shared" si="1"/>
        <v>2.6244261952117688E-2</v>
      </c>
      <c r="O13" s="2">
        <f>C13*0.3+0.7*(O12+P12)</f>
        <v>11.145864245066996</v>
      </c>
      <c r="P13" s="2">
        <f t="shared" si="2"/>
        <v>-0.11956770491097879</v>
      </c>
      <c r="Q13" s="17">
        <f t="shared" si="3"/>
        <v>11.268377492952853</v>
      </c>
      <c r="R13" s="17">
        <f t="shared" si="4"/>
        <v>0.40837749295285342</v>
      </c>
      <c r="S13" s="17">
        <f t="shared" si="5"/>
        <v>3.7603820713890741E-2</v>
      </c>
    </row>
    <row r="14" spans="2:19" x14ac:dyDescent="0.25">
      <c r="B14" s="2" t="s">
        <v>13</v>
      </c>
      <c r="C14" s="2">
        <v>9.9700000000000006</v>
      </c>
      <c r="D14" s="9">
        <f>AVERAGE(C11:C13)</f>
        <v>10.719999999999999</v>
      </c>
      <c r="E14" s="22">
        <f t="shared" si="6"/>
        <v>0.74999999999999822</v>
      </c>
      <c r="F14" s="22">
        <f t="shared" si="7"/>
        <v>7.5225677031093091E-2</v>
      </c>
      <c r="G14" s="2"/>
      <c r="H14" s="2"/>
      <c r="I14" s="10">
        <f>SUM(C11*$H$3,C12*$H$4,C13*$H$5)</f>
        <v>10.731</v>
      </c>
      <c r="J14" s="24">
        <f t="shared" si="8"/>
        <v>0.76099999999999923</v>
      </c>
      <c r="K14" s="24">
        <f t="shared" si="9"/>
        <v>7.6328986960882569E-2</v>
      </c>
      <c r="L14" s="11">
        <f>C13*0.2+L13*0.8</f>
        <v>10.631989852160002</v>
      </c>
      <c r="M14" s="26">
        <f t="shared" si="0"/>
        <v>0.66198985216000139</v>
      </c>
      <c r="N14" s="26">
        <f t="shared" si="1"/>
        <v>6.6398179755265935E-2</v>
      </c>
      <c r="O14" s="2">
        <f>C14*0.3+0.7*(O13+P13)</f>
        <v>10.709407578109211</v>
      </c>
      <c r="P14" s="2">
        <f t="shared" si="2"/>
        <v>-0.24632328972970119</v>
      </c>
      <c r="Q14" s="17">
        <f t="shared" si="3"/>
        <v>11.026296540156016</v>
      </c>
      <c r="R14" s="28">
        <f t="shared" si="4"/>
        <v>1.0562965401560156</v>
      </c>
      <c r="S14" s="28">
        <f t="shared" si="5"/>
        <v>0.10594749650511691</v>
      </c>
    </row>
    <row r="15" spans="2:19" s="1" customFormat="1" ht="15.75" thickBot="1" x14ac:dyDescent="0.3">
      <c r="D15" s="1" t="s">
        <v>23</v>
      </c>
      <c r="E15" s="23">
        <f>SUM(E3:E14)</f>
        <v>4.4199999999999928</v>
      </c>
      <c r="F15" s="23">
        <f>SUM(F3:F14)</f>
        <v>0.41287389285659759</v>
      </c>
      <c r="I15" s="1" t="s">
        <v>23</v>
      </c>
      <c r="J15" s="25">
        <f>SUM(J3:J14)</f>
        <v>4.1194999999999968</v>
      </c>
      <c r="K15" s="25">
        <f>SUM(K3:K14)</f>
        <v>0.38469352745252794</v>
      </c>
      <c r="L15" s="1" t="s">
        <v>23</v>
      </c>
      <c r="M15" s="27">
        <f>SUM(M3:M14)</f>
        <v>7.5594074009599943</v>
      </c>
      <c r="N15" s="27">
        <f>SUM(N3:N14)</f>
        <v>0.70711720639846709</v>
      </c>
      <c r="Q15" s="1" t="s">
        <v>23</v>
      </c>
      <c r="R15" s="29">
        <f>SUM(R3:R14)</f>
        <v>7.8860274144141513</v>
      </c>
      <c r="S15" s="29">
        <f>SUM(S3:S14)</f>
        <v>0.74506413785300452</v>
      </c>
    </row>
    <row r="16" spans="2:19" s="1" customFormat="1" ht="16.5" thickTop="1" thickBot="1" x14ac:dyDescent="0.3">
      <c r="D16" s="1" t="s">
        <v>22</v>
      </c>
      <c r="F16" s="18">
        <f>COUNT(F6:F14)</f>
        <v>9</v>
      </c>
      <c r="I16" s="1" t="s">
        <v>22</v>
      </c>
      <c r="K16" s="19">
        <f>COUNT(K6:K14)</f>
        <v>9</v>
      </c>
      <c r="L16" s="1" t="s">
        <v>22</v>
      </c>
      <c r="N16" s="20">
        <f>COUNT(N3:N14)</f>
        <v>12</v>
      </c>
      <c r="Q16" s="1" t="s">
        <v>22</v>
      </c>
      <c r="S16" s="21">
        <f>COUNT(S4:S14)</f>
        <v>11</v>
      </c>
    </row>
    <row r="17" spans="4:19" s="1" customFormat="1" ht="15.75" thickBot="1" x14ac:dyDescent="0.3">
      <c r="D17" s="1" t="s">
        <v>24</v>
      </c>
      <c r="E17" s="32">
        <f>E15/F16</f>
        <v>0.49111111111111033</v>
      </c>
      <c r="I17" s="1" t="s">
        <v>24</v>
      </c>
      <c r="J17" s="33">
        <f>J15/K16</f>
        <v>0.45772222222222186</v>
      </c>
      <c r="L17" s="1" t="s">
        <v>24</v>
      </c>
      <c r="M17" s="32">
        <f>M15/N16</f>
        <v>0.62995061674666619</v>
      </c>
      <c r="Q17" s="1" t="s">
        <v>24</v>
      </c>
      <c r="R17" s="32">
        <f>R15/S16</f>
        <v>0.71691158312855918</v>
      </c>
    </row>
    <row r="18" spans="4:19" s="1" customFormat="1" ht="15.75" thickBot="1" x14ac:dyDescent="0.3">
      <c r="D18" s="30" t="s">
        <v>25</v>
      </c>
      <c r="F18" s="31">
        <f>F15/F16</f>
        <v>4.58748769840664E-2</v>
      </c>
      <c r="I18" s="30" t="s">
        <v>25</v>
      </c>
      <c r="K18" s="34">
        <f>K15/K16</f>
        <v>4.2743725272503107E-2</v>
      </c>
      <c r="L18" s="30" t="s">
        <v>25</v>
      </c>
      <c r="N18" s="31">
        <f>N15/N16</f>
        <v>5.8926433866538924E-2</v>
      </c>
      <c r="Q18" s="30" t="s">
        <v>25</v>
      </c>
      <c r="S18" s="31">
        <f>S15/S16</f>
        <v>6.7733103441182232E-2</v>
      </c>
    </row>
    <row r="19" spans="4:19" s="1" customFormat="1" x14ac:dyDescent="0.25"/>
    <row r="20" spans="4:19" s="1" customFormat="1" x14ac:dyDescent="0.25">
      <c r="I20" s="30" t="s">
        <v>27</v>
      </c>
    </row>
    <row r="21" spans="4:19" s="1" customFormat="1" x14ac:dyDescent="0.25">
      <c r="I21" s="30" t="s">
        <v>28</v>
      </c>
    </row>
    <row r="22" spans="4:19" s="1" customFormat="1" x14ac:dyDescent="0.25"/>
    <row r="23" spans="4:19" s="1" customFormat="1" x14ac:dyDescent="0.25"/>
    <row r="24" spans="4:19" s="1" customFormat="1" x14ac:dyDescent="0.25"/>
    <row r="25" spans="4:19" s="1" customFormat="1" x14ac:dyDescent="0.25"/>
    <row r="26" spans="4:19" s="1" customFormat="1" x14ac:dyDescent="0.25"/>
    <row r="27" spans="4:19" s="1" customFormat="1" x14ac:dyDescent="0.25"/>
    <row r="28" spans="4:19" s="1" customFormat="1" x14ac:dyDescent="0.25"/>
    <row r="29" spans="4:19" s="1" customFormat="1" x14ac:dyDescent="0.25"/>
    <row r="30" spans="4:19" s="1" customFormat="1" x14ac:dyDescent="0.25"/>
    <row r="31" spans="4:19" s="1" customFormat="1" x14ac:dyDescent="0.25"/>
    <row r="32" spans="4:19" s="1" customFormat="1" x14ac:dyDescent="0.25"/>
    <row r="33" s="1" customFormat="1" x14ac:dyDescent="0.25"/>
    <row r="34" s="1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Chye Ng</dc:creator>
  <cp:lastModifiedBy>Kim Chye Ng</cp:lastModifiedBy>
  <dcterms:created xsi:type="dcterms:W3CDTF">2024-01-27T09:38:02Z</dcterms:created>
  <dcterms:modified xsi:type="dcterms:W3CDTF">2024-02-17T15:13:05Z</dcterms:modified>
</cp:coreProperties>
</file>